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mple Check" sheetId="1" state="visible" r:id="rId1"/>
    <sheet xmlns:r="http://schemas.openxmlformats.org/officeDocument/2006/relationships" name="Detailed Analysis" sheetId="2" state="visible" r:id="rId2"/>
    <sheet xmlns:r="http://schemas.openxmlformats.org/officeDocument/2006/relationships" name="How to Use" sheetId="3" state="visible" r:id="rId3"/>
  </sheets>
  <definedNames>
    <definedName name="_xlnm.Print_Area" localSheetId="0">'Simple Check'!$A$1:$H$42</definedName>
    <definedName name="_xlnm.Print_Area" localSheetId="1">'Detailed Analysis'!$A$1:$H$67</definedName>
  </definedNames>
  <calcPr calcId="124519" calcMode="auto" fullCalcOnLoad="1" forceFullCalc="1"/>
</workbook>
</file>

<file path=xl/styles.xml><?xml version="1.0" encoding="utf-8"?>
<styleSheet xmlns="http://schemas.openxmlformats.org/spreadsheetml/2006/main">
  <numFmts count="5">
    <numFmt numFmtId="164" formatCode="$#,##0;[Red]($#,##0);-"/>
    <numFmt numFmtId="165" formatCode="#,##0;[Red](#,##0);-"/>
    <numFmt numFmtId="166" formatCode="dd mmm yyyy"/>
    <numFmt numFmtId="167" formatCode="0.0"/>
    <numFmt numFmtId="168" formatCode="0.0%"/>
  </numFmts>
  <fonts count="19">
    <font>
      <name val="Calibri"/>
      <family val="2"/>
      <color theme="1"/>
      <sz val="11"/>
      <scheme val="minor"/>
    </font>
    <font>
      <b val="1"/>
      <color rgb="00FFFFFF"/>
      <sz val="16"/>
    </font>
    <font>
      <i val="1"/>
      <color rgb="00666666"/>
      <sz val="10"/>
    </font>
    <font>
      <b val="1"/>
      <color rgb="00FFFFFF"/>
      <sz val="11"/>
    </font>
    <font>
      <b val="1"/>
      <color rgb="00000000"/>
    </font>
    <font>
      <color rgb="000000FF"/>
    </font>
    <font>
      <color rgb="00000000"/>
    </font>
    <font>
      <i val="1"/>
      <color rgb="00666666"/>
    </font>
    <font>
      <color rgb="00666666"/>
    </font>
    <font>
      <b val="1"/>
    </font>
    <font>
      <i val="1"/>
      <color rgb="00000000"/>
    </font>
    <font>
      <b val="1"/>
      <color rgb="0017365D"/>
      <sz val="12"/>
    </font>
    <font>
      <b val="1"/>
      <color rgb="0017365D"/>
    </font>
    <font>
      <name val="Aptos"/>
      <color rgb="00FFFFFF"/>
      <sz val="10"/>
    </font>
    <font>
      <name val="Aptos"/>
      <color rgb="00666666"/>
      <sz val="10"/>
    </font>
    <font>
      <name val="Aptos"/>
      <color rgb="00000000"/>
      <sz val="10"/>
    </font>
    <font>
      <name val="Aptos"/>
      <sz val="10"/>
    </font>
    <font>
      <name val="Aptos"/>
      <color rgb="000000FF"/>
      <sz val="10"/>
    </font>
    <font>
      <name val="Aptos"/>
      <color rgb="0017365D"/>
      <sz val="10"/>
    </font>
  </fonts>
  <fills count="9">
    <fill>
      <patternFill/>
    </fill>
    <fill>
      <patternFill patternType="gray125"/>
    </fill>
    <fill>
      <patternFill patternType="solid">
        <fgColor rgb="0017365D"/>
      </patternFill>
    </fill>
    <fill>
      <patternFill patternType="solid">
        <fgColor rgb="00FFF2CC"/>
      </patternFill>
    </fill>
    <fill>
      <patternFill patternType="solid">
        <fgColor rgb="00DDEBF7"/>
      </patternFill>
    </fill>
    <fill>
      <patternFill patternType="solid">
        <fgColor rgb="00E7E6E6"/>
      </patternFill>
    </fill>
    <fill>
      <patternFill patternType="solid">
        <fgColor rgb="00E2F0D9"/>
      </patternFill>
    </fill>
    <fill>
      <patternFill patternType="solid">
        <fgColor rgb="00FCE4D6"/>
      </patternFill>
    </fill>
    <fill>
      <patternFill patternType="solid">
        <fgColor rgb="00E4DFEC"/>
      </patternFill>
    </fill>
  </fills>
  <borders count="1">
    <border>
      <left/>
      <right/>
      <top/>
      <bottom/>
      <diagonal/>
    </border>
  </borders>
  <cellStyleXfs count="1">
    <xf numFmtId="0" fontId="0" fillId="0" borderId="0"/>
  </cellStyleXfs>
  <cellXfs count="35">
    <xf numFmtId="0" fontId="0" fillId="0" borderId="0" pivotButton="0" quotePrefix="0" xfId="0"/>
    <xf numFmtId="0" fontId="13" fillId="2" borderId="0" applyAlignment="1" pivotButton="0" quotePrefix="0" xfId="0">
      <alignment vertical="center"/>
    </xf>
    <xf numFmtId="0" fontId="14" fillId="0" borderId="0" applyAlignment="1" pivotButton="0" quotePrefix="0" xfId="0">
      <alignment vertical="top" wrapText="1"/>
    </xf>
    <xf numFmtId="0" fontId="15" fillId="0" borderId="0" applyAlignment="1" pivotButton="0" quotePrefix="0" xfId="0">
      <alignment vertical="center" wrapText="1"/>
    </xf>
    <xf numFmtId="0" fontId="5" fillId="3" borderId="0" applyAlignment="1" pivotButton="0" quotePrefix="0" xfId="0">
      <alignment vertical="center" wrapText="1"/>
    </xf>
    <xf numFmtId="0" fontId="15" fillId="4" borderId="0" applyAlignment="1" pivotButton="0" quotePrefix="0" xfId="0">
      <alignment vertical="center" wrapText="1"/>
    </xf>
    <xf numFmtId="164" fontId="5" fillId="3" borderId="0" applyAlignment="1" pivotButton="0" quotePrefix="0" xfId="0">
      <alignment vertical="center" wrapText="1"/>
    </xf>
    <xf numFmtId="0" fontId="14" fillId="5" borderId="0" applyAlignment="1" pivotButton="0" quotePrefix="0" xfId="0">
      <alignment vertical="top" wrapText="1"/>
    </xf>
    <xf numFmtId="165" fontId="5" fillId="3" borderId="0" applyAlignment="1" pivotButton="0" quotePrefix="0" xfId="0">
      <alignment vertical="center" wrapText="1"/>
    </xf>
    <xf numFmtId="0" fontId="14" fillId="0" borderId="0" applyAlignment="1" pivotButton="0" quotePrefix="0" xfId="0">
      <alignment vertical="center" wrapText="1"/>
    </xf>
    <xf numFmtId="166" fontId="5" fillId="3" borderId="0" applyAlignment="1" pivotButton="0" quotePrefix="0" xfId="0">
      <alignment vertical="center" wrapText="1"/>
    </xf>
    <xf numFmtId="167" fontId="5" fillId="3" borderId="0" applyAlignment="1" pivotButton="0" quotePrefix="0" xfId="0">
      <alignment vertical="center" wrapText="1"/>
    </xf>
    <xf numFmtId="0" fontId="0" fillId="0" borderId="0" applyAlignment="1" pivotButton="0" quotePrefix="0" xfId="0">
      <alignment vertical="center" wrapText="1"/>
    </xf>
    <xf numFmtId="0" fontId="16" fillId="4" borderId="0" applyAlignment="1" pivotButton="0" quotePrefix="0" xfId="0">
      <alignment vertical="center" wrapText="1"/>
    </xf>
    <xf numFmtId="164" fontId="15" fillId="0" borderId="0" applyAlignment="1" pivotButton="0" quotePrefix="0" xfId="0">
      <alignment vertical="center" wrapText="1"/>
    </xf>
    <xf numFmtId="164" fontId="15" fillId="6" borderId="0" applyAlignment="1" pivotButton="0" quotePrefix="0" xfId="0">
      <alignment vertical="center" wrapText="1"/>
    </xf>
    <xf numFmtId="168" fontId="15" fillId="0" borderId="0" applyAlignment="1" pivotButton="0" quotePrefix="0" xfId="0">
      <alignment vertical="center" wrapText="1"/>
    </xf>
    <xf numFmtId="0" fontId="16" fillId="7" borderId="0" applyAlignment="1" pivotButton="0" quotePrefix="0" xfId="0">
      <alignment vertical="center" wrapText="1"/>
    </xf>
    <xf numFmtId="0" fontId="0" fillId="7" borderId="0" applyAlignment="1" pivotButton="0" quotePrefix="0" xfId="0">
      <alignment vertical="top" wrapText="1"/>
    </xf>
    <xf numFmtId="0" fontId="15" fillId="8" borderId="0" applyAlignment="1" pivotButton="0" quotePrefix="0" xfId="0">
      <alignment wrapText="1"/>
    </xf>
    <xf numFmtId="166" fontId="15" fillId="0" borderId="0" applyAlignment="1" pivotButton="0" quotePrefix="0" xfId="0">
      <alignment vertical="center" wrapText="1"/>
    </xf>
    <xf numFmtId="168" fontId="17" fillId="3" borderId="0" applyAlignment="1" pivotButton="0" quotePrefix="0" xfId="0">
      <alignment vertical="center" wrapText="1"/>
    </xf>
    <xf numFmtId="164" fontId="17" fillId="3" borderId="0" applyAlignment="1" pivotButton="0" quotePrefix="0" xfId="0">
      <alignment vertical="center" wrapText="1"/>
    </xf>
    <xf numFmtId="0" fontId="15" fillId="7" borderId="0" applyAlignment="1" pivotButton="0" quotePrefix="0" xfId="0">
      <alignment wrapText="1"/>
    </xf>
    <xf numFmtId="0" fontId="15" fillId="4" borderId="0" applyAlignment="1" pivotButton="0" quotePrefix="0" xfId="0">
      <alignment wrapText="1"/>
    </xf>
    <xf numFmtId="0" fontId="15" fillId="6" borderId="0" applyAlignment="1" pivotButton="0" quotePrefix="0" xfId="0">
      <alignment vertical="center" wrapText="1"/>
    </xf>
    <xf numFmtId="166" fontId="15" fillId="6" borderId="0" applyAlignment="1" pivotButton="0" quotePrefix="0" xfId="0">
      <alignment vertical="center" wrapText="1"/>
    </xf>
    <xf numFmtId="165" fontId="15" fillId="6" borderId="0" applyAlignment="1" pivotButton="0" quotePrefix="0" xfId="0">
      <alignment vertical="center" wrapText="1"/>
    </xf>
    <xf numFmtId="167" fontId="15" fillId="0" borderId="0" applyAlignment="1" pivotButton="0" quotePrefix="0" xfId="0">
      <alignment vertical="center" wrapText="1"/>
    </xf>
    <xf numFmtId="0" fontId="14" fillId="5" borderId="0" applyAlignment="1" pivotButton="0" quotePrefix="0" xfId="0">
      <alignment wrapText="1"/>
    </xf>
    <xf numFmtId="0" fontId="15" fillId="7" borderId="0" applyAlignment="1" pivotButton="0" quotePrefix="0" xfId="0">
      <alignment vertical="top" wrapText="1"/>
    </xf>
    <xf numFmtId="0" fontId="18" fillId="0" borderId="0" applyAlignment="1" pivotButton="0" quotePrefix="0" xfId="0">
      <alignment horizontal="center" vertical="top"/>
    </xf>
    <xf numFmtId="0" fontId="15" fillId="0" borderId="0" applyAlignment="1" pivotButton="0" quotePrefix="0" xfId="0">
      <alignment vertical="top" wrapText="1"/>
    </xf>
    <xf numFmtId="0" fontId="18" fillId="0" borderId="0" applyAlignment="1" pivotButton="0" quotePrefix="0" xfId="0">
      <alignment vertical="center" wrapText="1"/>
    </xf>
    <xf numFmtId="0" fontId="14" fillId="0" borderId="0" applyAlignment="1" pivotButton="0" quotePrefix="0" xfId="0">
      <alignment wrapText="1"/>
    </xf>
  </cellXfs>
  <cellStyles count="1">
    <cellStyle name="Normal" xfId="0" builtinId="0" hidden="0"/>
  </cellStyles>
  <dxfs count="3">
    <dxf>
      <fill>
        <patternFill patternType="solid">
          <fgColor rgb="00E2F0D9"/>
        </patternFill>
      </fill>
    </dxf>
    <dxf>
      <fill>
        <patternFill patternType="solid">
          <fgColor rgb="00FCE4D6"/>
        </patternFill>
      </fill>
    </dxf>
    <dxf>
      <fill>
        <patternFill patternType="solid">
          <fgColor rgb="00F4CC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2"/>
  <sheetViews>
    <sheetView showGridLines="0" workbookViewId="0">
      <pane xSplit="1" ySplit="11" topLeftCell="B12" activePane="bottomRight" state="frozen"/>
      <selection pane="topRight" activeCell="A1" sqref="A1"/>
      <selection pane="bottomLeft" activeCell="A1" sqref="A1"/>
      <selection pane="bottomRight" activeCell="A1" sqref="A1"/>
    </sheetView>
  </sheetViews>
  <sheetFormatPr baseColWidth="8" defaultRowHeight="15"/>
  <cols>
    <col width="29" customWidth="1" min="1" max="1"/>
    <col width="25" customWidth="1" min="2" max="2"/>
    <col width="15" customWidth="1" min="3" max="3"/>
    <col width="15" customWidth="1" min="4" max="4"/>
    <col width="15" customWidth="1" min="5" max="5"/>
    <col width="15" customWidth="1" min="6" max="6"/>
    <col width="15" customWidth="1" min="7" max="7"/>
    <col width="36" customWidth="1" min="8" max="8"/>
  </cols>
  <sheetData>
    <row r="1" ht="28" customHeight="1">
      <c r="A1" s="1" t="inlineStr">
        <is>
          <t>Property Price Check</t>
        </is>
      </c>
    </row>
    <row r="2" ht="32" customHeight="1">
      <c r="A2" s="2" t="inlineStr">
        <is>
          <t>Use recent settled sales to work out a sensible price range before you make an offer. Yellow cells are for you to complete.</t>
        </is>
      </c>
    </row>
    <row r="4" ht="22" customHeight="1">
      <c r="A4" s="1" t="inlineStr">
        <is>
          <t>1. Property you are considering</t>
        </is>
      </c>
    </row>
    <row r="5">
      <c r="A5" s="3" t="inlineStr">
        <is>
          <t>Property address</t>
        </is>
      </c>
      <c r="B5" s="4" t="n"/>
      <c r="D5" s="5" t="inlineStr">
        <is>
          <t>Optional online estimates</t>
        </is>
      </c>
    </row>
    <row r="6">
      <c r="A6" s="3" t="inlineStr">
        <is>
          <t>Property link / listing URL</t>
        </is>
      </c>
      <c r="B6" s="4" t="n"/>
      <c r="D6" s="3" t="inlineStr">
        <is>
          <t>Domain estimate ($)</t>
        </is>
      </c>
      <c r="E6" s="6" t="n"/>
    </row>
    <row r="7">
      <c r="A7" s="3" t="inlineStr">
        <is>
          <t>Property type</t>
        </is>
      </c>
      <c r="B7" s="4" t="n"/>
      <c r="D7" s="3" t="inlineStr">
        <is>
          <t>realestate.com.au estimate ($)</t>
        </is>
      </c>
      <c r="E7" s="6" t="n"/>
    </row>
    <row r="8">
      <c r="A8" s="3" t="inlineStr">
        <is>
          <t>Asking / price guide ($)</t>
        </is>
      </c>
      <c r="B8" s="6" t="n"/>
      <c r="D8" s="3" t="inlineStr">
        <is>
          <t>Other estimate ($)</t>
        </is>
      </c>
      <c r="E8" s="6" t="n"/>
    </row>
    <row r="9">
      <c r="A9" s="3" t="inlineStr">
        <is>
          <t>Bedrooms</t>
        </is>
      </c>
      <c r="B9" s="4" t="n"/>
      <c r="D9" s="3" t="inlineStr">
        <is>
          <t>Source / note</t>
        </is>
      </c>
      <c r="E9" s="4" t="n"/>
    </row>
    <row r="10">
      <c r="A10" s="3" t="inlineStr">
        <is>
          <t>Bathrooms</t>
        </is>
      </c>
      <c r="B10" s="4" t="n"/>
      <c r="D10" s="7" t="inlineStr">
        <is>
          <t>Online estimates are a cross-check only. They do not replace recent comparable sales.</t>
        </is>
      </c>
    </row>
    <row r="11">
      <c r="A11" s="3" t="inlineStr">
        <is>
          <t>Car spaces</t>
        </is>
      </c>
      <c r="B11" s="4" t="n"/>
    </row>
    <row r="12">
      <c r="A12" s="3" t="inlineStr">
        <is>
          <t>Land size (m², houses only)</t>
        </is>
      </c>
      <c r="B12" s="8" t="n"/>
    </row>
    <row r="13">
      <c r="A13" s="3" t="inlineStr">
        <is>
          <t>Condition</t>
        </is>
      </c>
      <c r="B13" s="4" t="n"/>
    </row>
    <row r="15" ht="22" customHeight="1">
      <c r="A15" s="1" t="inlineStr">
        <is>
          <t>2. Add 3 to 5 recent settled sales</t>
        </is>
      </c>
    </row>
    <row r="16">
      <c r="A16" s="5" t="inlineStr">
        <is>
          <t>Comparable sale</t>
        </is>
      </c>
      <c r="B16" s="5" t="inlineStr">
        <is>
          <t>Comp 1</t>
        </is>
      </c>
      <c r="C16" s="5" t="inlineStr">
        <is>
          <t>Comp 2</t>
        </is>
      </c>
      <c r="D16" s="5" t="inlineStr">
        <is>
          <t>Comp 3</t>
        </is>
      </c>
      <c r="E16" s="5" t="inlineStr">
        <is>
          <t>Comp 4</t>
        </is>
      </c>
      <c r="F16" s="5" t="inlineStr">
        <is>
          <t>Comp 5</t>
        </is>
      </c>
      <c r="G16" s="5" t="inlineStr">
        <is>
          <t>What to look for</t>
        </is>
      </c>
      <c r="H16" s="5" t="inlineStr"/>
    </row>
    <row r="17" ht="30" customHeight="1">
      <c r="A17" s="3" t="inlineStr">
        <is>
          <t>Address</t>
        </is>
      </c>
      <c r="B17" s="4" t="n"/>
      <c r="C17" s="4" t="n"/>
      <c r="D17" s="4" t="n"/>
      <c r="E17" s="4" t="n"/>
      <c r="F17" s="4" t="n"/>
      <c r="G17" s="9" t="inlineStr">
        <is>
          <t>Same suburb or nearby. Same property type where possible.</t>
        </is>
      </c>
    </row>
    <row r="18" ht="30" customHeight="1">
      <c r="A18" s="3" t="inlineStr">
        <is>
          <t>Sold property URL</t>
        </is>
      </c>
      <c r="B18" s="4" t="n"/>
      <c r="C18" s="4" t="n"/>
      <c r="D18" s="4" t="n"/>
      <c r="E18" s="4" t="n"/>
      <c r="F18" s="4" t="n"/>
      <c r="G18" s="9" t="inlineStr">
        <is>
          <t>Paste the realestate.com.au, Domain or other sold-property link.</t>
        </is>
      </c>
    </row>
    <row r="19" ht="30" customHeight="1">
      <c r="A19" s="3" t="inlineStr">
        <is>
          <t>Sale date</t>
        </is>
      </c>
      <c r="B19" s="10" t="n"/>
      <c r="C19" s="10" t="n"/>
      <c r="D19" s="10" t="n"/>
      <c r="E19" s="10" t="n"/>
      <c r="F19" s="10" t="n"/>
      <c r="G19" s="9" t="inlineStr">
        <is>
          <t>Ideally within 6 months. Older sales need more caution.</t>
        </is>
      </c>
    </row>
    <row r="20" ht="30" customHeight="1">
      <c r="A20" s="3" t="inlineStr">
        <is>
          <t>Sale price ($)</t>
        </is>
      </c>
      <c r="B20" s="6" t="n"/>
      <c r="C20" s="6" t="n"/>
      <c r="D20" s="6" t="n"/>
      <c r="E20" s="6" t="n"/>
      <c r="F20" s="6" t="n"/>
      <c r="G20" s="9" t="inlineStr">
        <is>
          <t>Use the actual sold price, not the advertised price.</t>
        </is>
      </c>
    </row>
    <row r="21" ht="30" customHeight="1">
      <c r="A21" s="3" t="inlineStr">
        <is>
          <t>Distance from target (km)</t>
        </is>
      </c>
      <c r="B21" s="11" t="n"/>
      <c r="C21" s="11" t="n"/>
      <c r="D21" s="11" t="n"/>
      <c r="E21" s="11" t="n"/>
      <c r="F21" s="11" t="n"/>
      <c r="G21" s="9" t="inlineStr">
        <is>
          <t>Closer is generally better.</t>
        </is>
      </c>
    </row>
    <row r="22" ht="30" customHeight="1">
      <c r="A22" s="3" t="inlineStr">
        <is>
          <t>Bedrooms</t>
        </is>
      </c>
      <c r="B22" s="4" t="n"/>
      <c r="C22" s="4" t="n"/>
      <c r="D22" s="4" t="n"/>
      <c r="E22" s="4" t="n"/>
      <c r="F22" s="4" t="n"/>
      <c r="G22" s="9" t="inlineStr"/>
    </row>
    <row r="23" ht="30" customHeight="1">
      <c r="A23" s="3" t="inlineStr">
        <is>
          <t>Bathrooms</t>
        </is>
      </c>
      <c r="B23" s="4" t="n"/>
      <c r="C23" s="4" t="n"/>
      <c r="D23" s="4" t="n"/>
      <c r="E23" s="4" t="n"/>
      <c r="F23" s="4" t="n"/>
      <c r="G23" s="9" t="inlineStr"/>
    </row>
    <row r="24" ht="30" customHeight="1">
      <c r="A24" s="3" t="inlineStr">
        <is>
          <t>Car spaces</t>
        </is>
      </c>
      <c r="B24" s="4" t="n"/>
      <c r="C24" s="4" t="n"/>
      <c r="D24" s="4" t="n"/>
      <c r="E24" s="4" t="n"/>
      <c r="F24" s="4" t="n"/>
      <c r="G24" s="9" t="inlineStr"/>
    </row>
    <row r="25" ht="30" customHeight="1">
      <c r="A25" s="3" t="inlineStr">
        <is>
          <t>Condition</t>
        </is>
      </c>
      <c r="B25" s="4" t="n"/>
      <c r="C25" s="4" t="n"/>
      <c r="D25" s="4" t="n"/>
      <c r="E25" s="4" t="n"/>
      <c r="F25" s="4" t="n"/>
      <c r="G25" s="9" t="inlineStr">
        <is>
          <t>Use the same simple condition scale as the target property.</t>
        </is>
      </c>
    </row>
    <row r="26" ht="30" customHeight="1">
      <c r="A26" s="3" t="inlineStr">
        <is>
          <t>How comparable is it?</t>
        </is>
      </c>
      <c r="B26" s="4" t="n"/>
      <c r="C26" s="4" t="n"/>
      <c r="D26" s="4" t="n"/>
      <c r="E26" s="4" t="n"/>
      <c r="F26" s="4" t="n"/>
      <c r="G26" s="9" t="inlineStr">
        <is>
          <t>Good = very similar, Fair = useful with differences, Weak = supporting evidence only.</t>
        </is>
      </c>
    </row>
    <row r="27" ht="30" customHeight="1">
      <c r="A27" s="3" t="inlineStr">
        <is>
          <t>Key differences / notes</t>
        </is>
      </c>
      <c r="B27" s="4" t="n"/>
      <c r="C27" s="4" t="n"/>
      <c r="D27" s="4" t="n"/>
      <c r="E27" s="4" t="n"/>
      <c r="F27" s="4" t="n"/>
      <c r="G27" s="9" t="inlineStr">
        <is>
          <t>Street, views, flood, pool, renovation, floor, aspect, noise or anything else buyers may value.</t>
        </is>
      </c>
    </row>
    <row r="28" hidden="1">
      <c r="A28" s="12" t="inlineStr">
        <is>
          <t>Weight (automatic)</t>
        </is>
      </c>
      <c r="B28" s="12">
        <f>IF(B20="","",IF(B26="Good",3,IF(B26="Fair",2,IF(B26="Weak",1,""))))</f>
        <v/>
      </c>
      <c r="C28" s="12">
        <f>IF(C20="","",IF(C26="Good",3,IF(C26="Fair",2,IF(C26="Weak",1,""))))</f>
        <v/>
      </c>
      <c r="D28" s="12">
        <f>IF(D20="","",IF(D26="Good",3,IF(D26="Fair",2,IF(D26="Weak",1,""))))</f>
        <v/>
      </c>
      <c r="E28" s="12">
        <f>IF(E20="","",IF(E26="Good",3,IF(E26="Fair",2,IF(E26="Weak",1,""))))</f>
        <v/>
      </c>
      <c r="F28" s="12">
        <f>IF(F20="","",IF(F26="Good",3,IF(F26="Fair",2,IF(F26="Weak",1,""))))</f>
        <v/>
      </c>
    </row>
    <row r="30" ht="22" customHeight="1">
      <c r="A30" s="1" t="inlineStr">
        <is>
          <t>3. What the comparable sales suggest</t>
        </is>
      </c>
    </row>
    <row r="31">
      <c r="A31" s="3" t="inlineStr">
        <is>
          <t>Comparable sales used</t>
        </is>
      </c>
      <c r="B31" s="3">
        <f>COUNT(B20:F20)</f>
        <v/>
      </c>
      <c r="D31" s="13" t="inlineStr">
        <is>
          <t>How to read this</t>
        </is>
      </c>
    </row>
    <row r="32" ht="28" customHeight="1">
      <c r="A32" s="3" t="inlineStr">
        <is>
          <t>Comparable sales range - low</t>
        </is>
      </c>
      <c r="B32" s="14">
        <f>IF(B31=0,"",MIN(B20:F20))</f>
        <v/>
      </c>
      <c r="D32" s="7" t="inlineStr">
        <is>
          <t>The range shows the lowest and highest sale you entered. The central estimate gives more weight to sales you marked Good. It does not adjust for every property difference, so use it as a guide rather than a valuation.</t>
        </is>
      </c>
    </row>
    <row r="33" ht="28" customHeight="1">
      <c r="A33" s="3" t="inlineStr">
        <is>
          <t>Comparable sales range - high</t>
        </is>
      </c>
      <c r="B33" s="14">
        <f>IF(B31=0,"",MAX(B20:F20))</f>
        <v/>
      </c>
    </row>
    <row r="34" ht="28" customHeight="1">
      <c r="A34" s="3" t="inlineStr">
        <is>
          <t>Central estimate</t>
        </is>
      </c>
      <c r="B34" s="15">
        <f>IF(SUM(B28:F28)=0,"",SUMPRODUCT(B20:F20,B28:F28)/SUM(B28:F28))</f>
        <v/>
      </c>
    </row>
    <row r="35" ht="28" customHeight="1">
      <c r="A35" s="3" t="inlineStr">
        <is>
          <t>Asking / price guide</t>
        </is>
      </c>
      <c r="B35" s="14">
        <f>IF(B8="","",B8)</f>
        <v/>
      </c>
    </row>
    <row r="36" ht="28" customHeight="1">
      <c r="A36" s="3" t="inlineStr">
        <is>
          <t>Central estimate vs asking</t>
        </is>
      </c>
      <c r="B36" s="16">
        <f>IF(OR(B34="",B35=""),"",B34/B35-1)</f>
        <v/>
      </c>
    </row>
    <row r="38" ht="22" customHeight="1">
      <c r="A38" s="1" t="inlineStr">
        <is>
          <t>4. Decide your limit before negotiating</t>
        </is>
      </c>
    </row>
    <row r="39">
      <c r="A39" s="3" t="inlineStr">
        <is>
          <t>Your preferred buying price ($)</t>
        </is>
      </c>
      <c r="B39" s="6" t="n"/>
      <c r="D39" s="17" t="inlineStr">
        <is>
          <t>Keep this separate from market value</t>
        </is>
      </c>
    </row>
    <row r="40" ht="28" customHeight="1">
      <c r="A40" s="3" t="inlineStr">
        <is>
          <t>Your maximum / walk-away price ($)</t>
        </is>
      </c>
      <c r="B40" s="6" t="n"/>
      <c r="D40" s="18" t="inlineStr">
        <is>
          <t>Your maximum price is a personal budget decision. Check it against your finance approval, available cash, repayments and buying costs. Do not increase it just because there is competition.</t>
        </is>
      </c>
    </row>
    <row r="41" ht="28" customHeight="1"/>
    <row r="42" ht="28" customHeight="1">
      <c r="A42" s="19" t="inlineStr">
        <is>
          <t>Need more detail? Use the Detailed Analysis tab to make optional adjustments for time, land, floor area, bedrooms, bathrooms, car spaces and condition.</t>
        </is>
      </c>
    </row>
  </sheetData>
  <mergeCells count="24">
    <mergeCell ref="G21:H21"/>
    <mergeCell ref="A30:H30"/>
    <mergeCell ref="A15:H15"/>
    <mergeCell ref="G27:H27"/>
    <mergeCell ref="G23:H23"/>
    <mergeCell ref="A1:H1"/>
    <mergeCell ref="G17:H17"/>
    <mergeCell ref="D32:F36"/>
    <mergeCell ref="G19:H19"/>
    <mergeCell ref="D40:F41"/>
    <mergeCell ref="D39:F39"/>
    <mergeCell ref="G18:H18"/>
    <mergeCell ref="G24:H24"/>
    <mergeCell ref="A2:H2"/>
    <mergeCell ref="D10:E13"/>
    <mergeCell ref="A42:H42"/>
    <mergeCell ref="G26:H26"/>
    <mergeCell ref="A4:H4"/>
    <mergeCell ref="G20:H20"/>
    <mergeCell ref="D31:F31"/>
    <mergeCell ref="A38:H38"/>
    <mergeCell ref="G25:H25"/>
    <mergeCell ref="D5:E5"/>
    <mergeCell ref="G22:H22"/>
  </mergeCells>
  <conditionalFormatting sqref="B36">
    <cfRule type="cellIs" priority="1" operator="lessThan" dxfId="0">
      <formula>0</formula>
    </cfRule>
    <cfRule type="cellIs" priority="2" operator="greaterThan" dxfId="1">
      <formula>0</formula>
    </cfRule>
  </conditionalFormatting>
  <dataValidations count="2">
    <dataValidation sqref="B7" showDropDown="0" showInputMessage="0" showErrorMessage="0" allowBlank="1" type="list">
      <formula1>"House,Townhouse,Unit / Apartment"</formula1>
    </dataValidation>
    <dataValidation sqref="B13 B25 C25 D25 E25 F25" showDropDown="0" showInputMessage="0" showErrorMessage="0" allowBlank="1" type="list">
      <formula1>"Renovator,Original,Average,Updated,Renovated"</formula1>
    </dataValidation>
  </dataValidations>
  <pageMargins left="0.75" right="0.75" top="1" bottom="1" header="0.5" footer="0.5"/>
  <pageSetup orientation="landscape" fitToWidth="1"/>
</worksheet>
</file>

<file path=xl/worksheets/sheet2.xml><?xml version="1.0" encoding="utf-8"?>
<worksheet xmlns="http://schemas.openxmlformats.org/spreadsheetml/2006/main">
  <sheetPr>
    <outlinePr summaryBelow="1" summaryRight="1"/>
    <pageSetUpPr/>
  </sheetPr>
  <dimension ref="A1:H66"/>
  <sheetViews>
    <sheetView showGridLines="0" workbookViewId="0">
      <pane xSplit="2" ySplit="16" topLeftCell="C17" activePane="bottomRight" state="frozen"/>
      <selection pane="topRight" activeCell="A1" sqref="A1"/>
      <selection pane="bottomLeft" activeCell="A1" sqref="A1"/>
      <selection pane="bottomRight" activeCell="A1" sqref="A1"/>
    </sheetView>
  </sheetViews>
  <sheetFormatPr baseColWidth="8" defaultRowHeight="15"/>
  <cols>
    <col width="33" customWidth="1" min="1" max="1"/>
    <col width="22" customWidth="1" min="2" max="2"/>
    <col width="15" customWidth="1" min="3" max="3"/>
    <col width="15" customWidth="1" min="4" max="4"/>
    <col width="15" customWidth="1" min="5" max="5"/>
    <col width="15" customWidth="1" min="6" max="6"/>
    <col width="15" customWidth="1" min="7" max="7"/>
    <col width="38" customWidth="1" min="8" max="8"/>
  </cols>
  <sheetData>
    <row r="1" ht="28" customHeight="1">
      <c r="A1" s="1" t="inlineStr">
        <is>
          <t>Detailed Comparable Sales Analysis</t>
        </is>
      </c>
    </row>
    <row r="2" ht="32" customHeight="1">
      <c r="A2" s="2" t="inlineStr">
        <is>
          <t>Optional advanced worksheet. This applies user-selected adjustments to comparable sales. It is a guide only and is not a professional property valuation.</t>
        </is>
      </c>
    </row>
    <row r="4" ht="22" customHeight="1">
      <c r="A4" s="1" t="inlineStr">
        <is>
          <t>1. Advanced adjustment assumptions</t>
        </is>
      </c>
    </row>
    <row r="5">
      <c r="A5" s="3" t="inlineStr">
        <is>
          <t>Today's date</t>
        </is>
      </c>
      <c r="B5" s="20">
        <f>TODAY()</f>
        <v/>
      </c>
      <c r="C5" s="9" t="inlineStr">
        <is>
          <t>Used to estimate how old each comparable sale is.</t>
        </is>
      </c>
    </row>
    <row r="6">
      <c r="A6" s="3" t="inlineStr">
        <is>
          <t>Market movement per month (%)</t>
        </is>
      </c>
      <c r="B6" s="21" t="n">
        <v>0</v>
      </c>
      <c r="C6" s="9" t="inlineStr">
        <is>
          <t>Use 0 if you do not have reliable evidence for market movement.</t>
        </is>
      </c>
    </row>
    <row r="7">
      <c r="A7" s="3" t="inlineStr">
        <is>
          <t>Land value ($ per m²)</t>
        </is>
      </c>
      <c r="B7" s="22" t="n">
        <v>0</v>
      </c>
      <c r="C7" s="9" t="inlineStr">
        <is>
          <t>Houses only. Leave 0 unless you have a reasonable local basis.</t>
        </is>
      </c>
    </row>
    <row r="8">
      <c r="A8" s="3" t="inlineStr">
        <is>
          <t>Internal living area ($ per m²)</t>
        </is>
      </c>
      <c r="B8" s="22" t="n">
        <v>0</v>
      </c>
      <c r="C8" s="9" t="inlineStr">
        <is>
          <t>Optional. Be careful not to double-count bedroom or renovation differences.</t>
        </is>
      </c>
    </row>
    <row r="9">
      <c r="A9" s="3" t="inlineStr">
        <is>
          <t>Extra bedroom ($)</t>
        </is>
      </c>
      <c r="B9" s="22" t="n">
        <v>0</v>
      </c>
      <c r="C9" s="9" t="inlineStr">
        <is>
          <t>Optional. Use only if floor area does not already capture most of the difference.</t>
        </is>
      </c>
    </row>
    <row r="10">
      <c r="A10" s="3" t="inlineStr">
        <is>
          <t>Extra bathroom ($)</t>
        </is>
      </c>
      <c r="B10" s="22" t="n">
        <v>0</v>
      </c>
      <c r="C10" s="9" t="inlineStr">
        <is>
          <t>Optional.</t>
        </is>
      </c>
    </row>
    <row r="11">
      <c r="A11" s="3" t="inlineStr">
        <is>
          <t>Extra car space ($)</t>
        </is>
      </c>
      <c r="B11" s="22" t="n">
        <v>0</v>
      </c>
      <c r="C11" s="9" t="inlineStr">
        <is>
          <t>Optional. Value can vary significantly by location and property type.</t>
        </is>
      </c>
    </row>
    <row r="12">
      <c r="A12" s="3" t="inlineStr">
        <is>
          <t>Condition, per level ($)</t>
        </is>
      </c>
      <c r="B12" s="22" t="n">
        <v>0</v>
      </c>
      <c r="C12" s="9" t="inlineStr">
        <is>
          <t>Optional. Five levels: Renovator, Original, Average, Updated, Renovated.</t>
        </is>
      </c>
    </row>
    <row r="13">
      <c r="A13" s="23" t="inlineStr">
        <is>
          <t>Start with zero adjustments unless you have a reasonable basis. Large or highly subjective adjustments can make the result look more precise than the evidence supports.</t>
        </is>
      </c>
    </row>
    <row r="15" ht="22" customHeight="1">
      <c r="A15" s="1" t="inlineStr">
        <is>
          <t>2. Target property and comparable sales</t>
        </is>
      </c>
    </row>
    <row r="16">
      <c r="A16" s="24" t="inlineStr">
        <is>
          <t>Field</t>
        </is>
      </c>
      <c r="B16" s="24" t="inlineStr">
        <is>
          <t>Target property</t>
        </is>
      </c>
      <c r="C16" s="24" t="inlineStr">
        <is>
          <t>Comp 1</t>
        </is>
      </c>
      <c r="D16" s="24" t="inlineStr">
        <is>
          <t>Comp 2</t>
        </is>
      </c>
      <c r="E16" s="24" t="inlineStr">
        <is>
          <t>Comp 3</t>
        </is>
      </c>
      <c r="F16" s="24" t="inlineStr">
        <is>
          <t>Comp 4</t>
        </is>
      </c>
      <c r="G16" s="24" t="inlineStr">
        <is>
          <t>Comp 5</t>
        </is>
      </c>
      <c r="H16" s="24" t="inlineStr">
        <is>
          <t>What to look for</t>
        </is>
      </c>
    </row>
    <row r="17" ht="30" customHeight="1">
      <c r="A17" s="3" t="inlineStr">
        <is>
          <t>Address</t>
        </is>
      </c>
      <c r="B17" s="25">
        <f>IF('Simple Check'!B5="","",'Simple Check'!B5)</f>
        <v/>
      </c>
      <c r="C17" s="25">
        <f>IF('Simple Check'!B17="","",'Simple Check'!B17)</f>
        <v/>
      </c>
      <c r="D17" s="25">
        <f>IF('Simple Check'!C17="","",'Simple Check'!C17)</f>
        <v/>
      </c>
      <c r="E17" s="25">
        <f>IF('Simple Check'!D17="","",'Simple Check'!D17)</f>
        <v/>
      </c>
      <c r="F17" s="25">
        <f>IF('Simple Check'!E17="","",'Simple Check'!E17)</f>
        <v/>
      </c>
      <c r="G17" s="25">
        <f>IF('Simple Check'!F17="","",'Simple Check'!F17)</f>
        <v/>
      </c>
      <c r="H17" s="9" t="inlineStr">
        <is>
          <t>Same suburb or nearby. Same property type.</t>
        </is>
      </c>
    </row>
    <row r="18" ht="30" customHeight="1">
      <c r="A18" s="3" t="inlineStr">
        <is>
          <t>Property / sold URL</t>
        </is>
      </c>
      <c r="B18" s="25">
        <f>IF('Simple Check'!B6="","",'Simple Check'!B6)</f>
        <v/>
      </c>
      <c r="C18" s="25">
        <f>IF('Simple Check'!B18="","",'Simple Check'!B18)</f>
        <v/>
      </c>
      <c r="D18" s="25">
        <f>IF('Simple Check'!C18="","",'Simple Check'!C18)</f>
        <v/>
      </c>
      <c r="E18" s="25">
        <f>IF('Simple Check'!D18="","",'Simple Check'!D18)</f>
        <v/>
      </c>
      <c r="F18" s="25">
        <f>IF('Simple Check'!E18="","",'Simple Check'!E18)</f>
        <v/>
      </c>
      <c r="G18" s="25">
        <f>IF('Simple Check'!F18="","",'Simple Check'!F18)</f>
        <v/>
      </c>
      <c r="H18" s="9" t="inlineStr">
        <is>
          <t>Keep the source link so you can check the evidence later.</t>
        </is>
      </c>
    </row>
    <row r="19" ht="30" customHeight="1">
      <c r="A19" s="3" t="inlineStr">
        <is>
          <t>Property type</t>
        </is>
      </c>
      <c r="B19" s="25">
        <f>IF('Simple Check'!B7="","",'Simple Check'!B7)</f>
        <v/>
      </c>
      <c r="C19" s="4" t="n"/>
      <c r="D19" s="4" t="n"/>
      <c r="E19" s="4" t="n"/>
      <c r="F19" s="4" t="n"/>
      <c r="G19" s="4" t="n"/>
      <c r="H19" s="9" t="inlineStr">
        <is>
          <t>House, townhouse or unit/apartment.</t>
        </is>
      </c>
    </row>
    <row r="20" ht="30" customHeight="1">
      <c r="A20" s="3" t="inlineStr">
        <is>
          <t>Sale date</t>
        </is>
      </c>
      <c r="B20" s="10" t="n"/>
      <c r="C20" s="26">
        <f>IF('Simple Check'!B19="","",'Simple Check'!B19)</f>
        <v/>
      </c>
      <c r="D20" s="26">
        <f>IF('Simple Check'!C19="","",'Simple Check'!C19)</f>
        <v/>
      </c>
      <c r="E20" s="26">
        <f>IF('Simple Check'!D19="","",'Simple Check'!D19)</f>
        <v/>
      </c>
      <c r="F20" s="26">
        <f>IF('Simple Check'!E19="","",'Simple Check'!E19)</f>
        <v/>
      </c>
      <c r="G20" s="26">
        <f>IF('Simple Check'!F19="","",'Simple Check'!F19)</f>
        <v/>
      </c>
      <c r="H20" s="9" t="inlineStr">
        <is>
          <t>Comparable sales only. Target can be blank.</t>
        </is>
      </c>
    </row>
    <row r="21" ht="30" customHeight="1">
      <c r="A21" s="3" t="inlineStr">
        <is>
          <t>Sale price ($)</t>
        </is>
      </c>
      <c r="B21" s="6" t="n"/>
      <c r="C21" s="15">
        <f>IF('Simple Check'!B20="","",'Simple Check'!B20)</f>
        <v/>
      </c>
      <c r="D21" s="15">
        <f>IF('Simple Check'!C20="","",'Simple Check'!C20)</f>
        <v/>
      </c>
      <c r="E21" s="15">
        <f>IF('Simple Check'!D20="","",'Simple Check'!D20)</f>
        <v/>
      </c>
      <c r="F21" s="15">
        <f>IF('Simple Check'!E20="","",'Simple Check'!E20)</f>
        <v/>
      </c>
      <c r="G21" s="15">
        <f>IF('Simple Check'!F20="","",'Simple Check'!F20)</f>
        <v/>
      </c>
      <c r="H21" s="9" t="inlineStr">
        <is>
          <t>Actual sold price for comps.</t>
        </is>
      </c>
    </row>
    <row r="22" ht="30" customHeight="1">
      <c r="A22" s="3" t="inlineStr">
        <is>
          <t>Asking / advertised price ($)</t>
        </is>
      </c>
      <c r="B22" s="15">
        <f>IF('Simple Check'!B8="","",'Simple Check'!B8)</f>
        <v/>
      </c>
      <c r="C22" s="6" t="n"/>
      <c r="D22" s="6" t="n"/>
      <c r="E22" s="6" t="n"/>
      <c r="F22" s="6" t="n"/>
      <c r="G22" s="6" t="n"/>
      <c r="H22" s="9" t="inlineStr">
        <is>
          <t>Optional.</t>
        </is>
      </c>
    </row>
    <row r="23" ht="30" customHeight="1">
      <c r="A23" s="3" t="inlineStr">
        <is>
          <t>Land size (m²)</t>
        </is>
      </c>
      <c r="B23" s="27">
        <f>IF('Simple Check'!B12="","",'Simple Check'!B12)</f>
        <v/>
      </c>
      <c r="C23" s="8" t="n"/>
      <c r="D23" s="8" t="n"/>
      <c r="E23" s="8" t="n"/>
      <c r="F23" s="8" t="n"/>
      <c r="G23" s="8" t="n"/>
      <c r="H23" s="9" t="inlineStr">
        <is>
          <t>Leave blank for apartments.</t>
        </is>
      </c>
    </row>
    <row r="24" ht="30" customHeight="1">
      <c r="A24" s="3" t="inlineStr">
        <is>
          <t>Internal living area (m²)</t>
        </is>
      </c>
      <c r="B24" s="8" t="n"/>
      <c r="C24" s="8" t="n"/>
      <c r="D24" s="8" t="n"/>
      <c r="E24" s="8" t="n"/>
      <c r="F24" s="8" t="n"/>
      <c r="G24" s="8" t="n"/>
      <c r="H24" s="9" t="inlineStr">
        <is>
          <t>Use a consistent definition across all properties.</t>
        </is>
      </c>
    </row>
    <row r="25" ht="30" customHeight="1">
      <c r="A25" s="3" t="inlineStr">
        <is>
          <t>Bedrooms</t>
        </is>
      </c>
      <c r="B25" s="25">
        <f>IF('Simple Check'!B9="","",'Simple Check'!B9)</f>
        <v/>
      </c>
      <c r="C25" s="25">
        <f>IF('Simple Check'!B22="","",'Simple Check'!B22)</f>
        <v/>
      </c>
      <c r="D25" s="25">
        <f>IF('Simple Check'!C22="","",'Simple Check'!C22)</f>
        <v/>
      </c>
      <c r="E25" s="25">
        <f>IF('Simple Check'!D22="","",'Simple Check'!D22)</f>
        <v/>
      </c>
      <c r="F25" s="25">
        <f>IF('Simple Check'!E22="","",'Simple Check'!E22)</f>
        <v/>
      </c>
      <c r="G25" s="25">
        <f>IF('Simple Check'!F22="","",'Simple Check'!F22)</f>
        <v/>
      </c>
      <c r="H25" s="9" t="inlineStr"/>
    </row>
    <row r="26" ht="30" customHeight="1">
      <c r="A26" s="3" t="inlineStr">
        <is>
          <t>Bathrooms</t>
        </is>
      </c>
      <c r="B26" s="25">
        <f>IF('Simple Check'!B10="","",'Simple Check'!B10)</f>
        <v/>
      </c>
      <c r="C26" s="25">
        <f>IF('Simple Check'!B23="","",'Simple Check'!B23)</f>
        <v/>
      </c>
      <c r="D26" s="25">
        <f>IF('Simple Check'!C23="","",'Simple Check'!C23)</f>
        <v/>
      </c>
      <c r="E26" s="25">
        <f>IF('Simple Check'!D23="","",'Simple Check'!D23)</f>
        <v/>
      </c>
      <c r="F26" s="25">
        <f>IF('Simple Check'!E23="","",'Simple Check'!E23)</f>
        <v/>
      </c>
      <c r="G26" s="25">
        <f>IF('Simple Check'!F23="","",'Simple Check'!F23)</f>
        <v/>
      </c>
      <c r="H26" s="9" t="inlineStr"/>
    </row>
    <row r="27" ht="30" customHeight="1">
      <c r="A27" s="3" t="inlineStr">
        <is>
          <t>Car spaces</t>
        </is>
      </c>
      <c r="B27" s="25">
        <f>IF('Simple Check'!B11="","",'Simple Check'!B11)</f>
        <v/>
      </c>
      <c r="C27" s="25">
        <f>IF('Simple Check'!B24="","",'Simple Check'!B24)</f>
        <v/>
      </c>
      <c r="D27" s="25">
        <f>IF('Simple Check'!C24="","",'Simple Check'!C24)</f>
        <v/>
      </c>
      <c r="E27" s="25">
        <f>IF('Simple Check'!D24="","",'Simple Check'!D24)</f>
        <v/>
      </c>
      <c r="F27" s="25">
        <f>IF('Simple Check'!E24="","",'Simple Check'!E24)</f>
        <v/>
      </c>
      <c r="G27" s="25">
        <f>IF('Simple Check'!F24="","",'Simple Check'!F24)</f>
        <v/>
      </c>
      <c r="H27" s="9" t="inlineStr"/>
    </row>
    <row r="28" ht="30" customHeight="1">
      <c r="A28" s="3" t="inlineStr">
        <is>
          <t>Condition</t>
        </is>
      </c>
      <c r="B28" s="25">
        <f>IF('Simple Check'!B13="","",'Simple Check'!B13)</f>
        <v/>
      </c>
      <c r="C28" s="25">
        <f>IF('Simple Check'!B25="","",'Simple Check'!B25)</f>
        <v/>
      </c>
      <c r="D28" s="25">
        <f>IF('Simple Check'!C25="","",'Simple Check'!C25)</f>
        <v/>
      </c>
      <c r="E28" s="25">
        <f>IF('Simple Check'!D25="","",'Simple Check'!D25)</f>
        <v/>
      </c>
      <c r="F28" s="25">
        <f>IF('Simple Check'!E25="","",'Simple Check'!E25)</f>
        <v/>
      </c>
      <c r="G28" s="25">
        <f>IF('Simple Check'!F25="","",'Simple Check'!F25)</f>
        <v/>
      </c>
      <c r="H28" s="9" t="inlineStr">
        <is>
          <t>Renovator, Original, Average, Updated or Renovated.</t>
        </is>
      </c>
    </row>
    <row r="29" ht="30" customHeight="1">
      <c r="A29" s="3" t="inlineStr">
        <is>
          <t>Distance from target (km)</t>
        </is>
      </c>
      <c r="B29" s="4" t="n"/>
      <c r="C29" s="25">
        <f>IF('Simple Check'!B21="","",'Simple Check'!B21)</f>
        <v/>
      </c>
      <c r="D29" s="25">
        <f>IF('Simple Check'!C21="","",'Simple Check'!C21)</f>
        <v/>
      </c>
      <c r="E29" s="25">
        <f>IF('Simple Check'!D21="","",'Simple Check'!D21)</f>
        <v/>
      </c>
      <c r="F29" s="25">
        <f>IF('Simple Check'!E21="","",'Simple Check'!E21)</f>
        <v/>
      </c>
      <c r="G29" s="25">
        <f>IF('Simple Check'!F21="","",'Simple Check'!F21)</f>
        <v/>
      </c>
      <c r="H29" s="9" t="inlineStr">
        <is>
          <t>Closer is generally better.</t>
        </is>
      </c>
    </row>
    <row r="30" ht="30" customHeight="1">
      <c r="A30" s="3" t="inlineStr">
        <is>
          <t>Key differences / notes</t>
        </is>
      </c>
      <c r="B30" s="4" t="n"/>
      <c r="C30" s="25">
        <f>IF('Simple Check'!B27="","",'Simple Check'!B27)</f>
        <v/>
      </c>
      <c r="D30" s="25">
        <f>IF('Simple Check'!C27="","",'Simple Check'!C27)</f>
        <v/>
      </c>
      <c r="E30" s="25">
        <f>IF('Simple Check'!D27="","",'Simple Check'!D27)</f>
        <v/>
      </c>
      <c r="F30" s="25">
        <f>IF('Simple Check'!E27="","",'Simple Check'!E27)</f>
        <v/>
      </c>
      <c r="G30" s="25">
        <f>IF('Simple Check'!F27="","",'Simple Check'!F27)</f>
        <v/>
      </c>
      <c r="H30" s="9" t="inlineStr">
        <is>
          <t>Street, views, flood, pool, floor, aspect, noise and other meaningful differences.</t>
        </is>
      </c>
    </row>
    <row r="31" hidden="1">
      <c r="A31" s="12" t="inlineStr">
        <is>
          <t>Condition score (automatic)</t>
        </is>
      </c>
      <c r="B31" s="12">
        <f>IF(B28="Renovator",1,IF(B28="Original",2,IF(B28="Average",3,IF(B28="Updated",4,IF(B28="Renovated",5,"")))))</f>
        <v/>
      </c>
      <c r="C31" s="12">
        <f>IF(C28="Renovator",1,IF(C28="Original",2,IF(C28="Average",3,IF(C28="Updated",4,IF(C28="Renovated",5,"")))))</f>
        <v/>
      </c>
      <c r="D31" s="12">
        <f>IF(D28="Renovator",1,IF(D28="Original",2,IF(D28="Average",3,IF(D28="Updated",4,IF(D28="Renovated",5,"")))))</f>
        <v/>
      </c>
      <c r="E31" s="12">
        <f>IF(E28="Renovator",1,IF(E28="Original",2,IF(E28="Average",3,IF(E28="Updated",4,IF(E28="Renovated",5,"")))))</f>
        <v/>
      </c>
      <c r="F31" s="12">
        <f>IF(F28="Renovator",1,IF(F28="Original",2,IF(F28="Average",3,IF(F28="Updated",4,IF(F28="Renovated",5,"")))))</f>
        <v/>
      </c>
      <c r="G31" s="12">
        <f>IF(G28="Renovator",1,IF(G28="Original",2,IF(G28="Average",3,IF(G28="Updated",4,IF(G28="Renovated",5,"")))))</f>
        <v/>
      </c>
    </row>
    <row r="32">
      <c r="A32" s="12" t="inlineStr">
        <is>
          <t>Months since sale</t>
        </is>
      </c>
      <c r="C32" s="28">
        <f>IF(C20="","",MAX(0,($B$5-C20)/30.4))</f>
        <v/>
      </c>
      <c r="D32" s="28">
        <f>IF(D20="","",MAX(0,($B$5-D20)/30.4))</f>
        <v/>
      </c>
      <c r="E32" s="28">
        <f>IF(E20="","",MAX(0,($B$5-E20)/30.4))</f>
        <v/>
      </c>
      <c r="F32" s="28">
        <f>IF(F20="","",MAX(0,($B$5-F20)/30.4))</f>
        <v/>
      </c>
      <c r="G32" s="28">
        <f>IF(G20="","",MAX(0,($B$5-G20)/30.4))</f>
        <v/>
      </c>
      <c r="H32" s="12" t="inlineStr">
        <is>
          <t>Older sales can need larger time adjustments. Treat this as a warning rather than a hard cutoff.</t>
        </is>
      </c>
    </row>
    <row r="33">
      <c r="A33" s="12" t="inlineStr">
        <is>
          <t>Sold vs asking (%)</t>
        </is>
      </c>
      <c r="C33" s="16">
        <f>IF(OR(C21="",C22=""),"",C21/C22-1)</f>
        <v/>
      </c>
      <c r="D33" s="16">
        <f>IF(OR(D21="",D22=""),"",D21/D22-1)</f>
        <v/>
      </c>
      <c r="E33" s="16">
        <f>IF(OR(E21="",E22=""),"",E21/E22-1)</f>
        <v/>
      </c>
      <c r="F33" s="16">
        <f>IF(OR(F21="",F22=""),"",F21/F22-1)</f>
        <v/>
      </c>
      <c r="G33" s="16">
        <f>IF(OR(G21="",G22=""),"",G21/G22-1)</f>
        <v/>
      </c>
      <c r="H33" s="12" t="inlineStr">
        <is>
          <t>Negative means the property sold below its advertised price.</t>
        </is>
      </c>
    </row>
    <row r="35" ht="22" customHeight="1">
      <c r="A35" s="1" t="inlineStr">
        <is>
          <t>3. Optional adjustments</t>
        </is>
      </c>
    </row>
    <row r="36">
      <c r="A36" s="29" t="inlineStr">
        <is>
          <t>Positive = the comparable is inferior to the target, so its sold price is adjusted up. Negative = the comparable is superior, so its sold price is adjusted down.</t>
        </is>
      </c>
    </row>
    <row r="37" ht="26" customHeight="1">
      <c r="A37" s="3" t="inlineStr">
        <is>
          <t>Time / market movement</t>
        </is>
      </c>
      <c r="C37" s="14">
        <f>IF(C21="","",IF(C32="",0,C21*$B$6*C32))</f>
        <v/>
      </c>
      <c r="D37" s="14">
        <f>IF(D21="","",IF(D32="",0,D21*$B$6*D32))</f>
        <v/>
      </c>
      <c r="E37" s="14">
        <f>IF(E21="","",IF(E32="",0,E21*$B$6*E32))</f>
        <v/>
      </c>
      <c r="F37" s="14">
        <f>IF(F21="","",IF(F32="",0,F21*$B$6*F32))</f>
        <v/>
      </c>
      <c r="G37" s="14">
        <f>IF(G21="","",IF(G32="",0,G21*$B$6*G32))</f>
        <v/>
      </c>
    </row>
    <row r="38" ht="26" customHeight="1">
      <c r="A38" s="3" t="inlineStr">
        <is>
          <t>Land size</t>
        </is>
      </c>
      <c r="C38" s="14">
        <f>IF(C21="","",IF(OR(B23="",C23=""),0,(B23-C23)*$B$7))</f>
        <v/>
      </c>
      <c r="D38" s="14">
        <f>IF(D21="","",IF(OR(B23="",D23=""),0,(B23-D23)*$B$7))</f>
        <v/>
      </c>
      <c r="E38" s="14">
        <f>IF(E21="","",IF(OR(B23="",E23=""),0,(B23-E23)*$B$7))</f>
        <v/>
      </c>
      <c r="F38" s="14">
        <f>IF(F21="","",IF(OR(B23="",F23=""),0,(B23-F23)*$B$7))</f>
        <v/>
      </c>
      <c r="G38" s="14">
        <f>IF(G21="","",IF(OR(B23="",G23=""),0,(B23-G23)*$B$7))</f>
        <v/>
      </c>
    </row>
    <row r="39" ht="26" customHeight="1">
      <c r="A39" s="3" t="inlineStr">
        <is>
          <t>Internal living area</t>
        </is>
      </c>
      <c r="C39" s="14">
        <f>IF(C21="","",IF(OR(B24="",C24=""),0,(B24-C24)*$B$8))</f>
        <v/>
      </c>
      <c r="D39" s="14">
        <f>IF(D21="","",IF(OR(B24="",D24=""),0,(B24-D24)*$B$8))</f>
        <v/>
      </c>
      <c r="E39" s="14">
        <f>IF(E21="","",IF(OR(B24="",E24=""),0,(B24-E24)*$B$8))</f>
        <v/>
      </c>
      <c r="F39" s="14">
        <f>IF(F21="","",IF(OR(B24="",F24=""),0,(B24-F24)*$B$8))</f>
        <v/>
      </c>
      <c r="G39" s="14">
        <f>IF(G21="","",IF(OR(B24="",G24=""),0,(B24-G24)*$B$8))</f>
        <v/>
      </c>
    </row>
    <row r="40" ht="26" customHeight="1">
      <c r="A40" s="3" t="inlineStr">
        <is>
          <t>Bedrooms</t>
        </is>
      </c>
      <c r="C40" s="14">
        <f>IF(C21="","",IF(OR(B25="",C25=""),0,(B25-C25)*$B$9))</f>
        <v/>
      </c>
      <c r="D40" s="14">
        <f>IF(D21="","",IF(OR(B25="",D25=""),0,(B25-D25)*$B$9))</f>
        <v/>
      </c>
      <c r="E40" s="14">
        <f>IF(E21="","",IF(OR(B25="",E25=""),0,(B25-E25)*$B$9))</f>
        <v/>
      </c>
      <c r="F40" s="14">
        <f>IF(F21="","",IF(OR(B25="",F25=""),0,(B25-F25)*$B$9))</f>
        <v/>
      </c>
      <c r="G40" s="14">
        <f>IF(G21="","",IF(OR(B25="",G25=""),0,(B25-G25)*$B$9))</f>
        <v/>
      </c>
    </row>
    <row r="41" ht="26" customHeight="1">
      <c r="A41" s="3" t="inlineStr">
        <is>
          <t>Bathrooms</t>
        </is>
      </c>
      <c r="C41" s="14">
        <f>IF(C21="","",IF(OR(B26="",C26=""),0,(B26-C26)*$B$10))</f>
        <v/>
      </c>
      <c r="D41" s="14">
        <f>IF(D21="","",IF(OR(B26="",D26=""),0,(B26-D26)*$B$10))</f>
        <v/>
      </c>
      <c r="E41" s="14">
        <f>IF(E21="","",IF(OR(B26="",E26=""),0,(B26-E26)*$B$10))</f>
        <v/>
      </c>
      <c r="F41" s="14">
        <f>IF(F21="","",IF(OR(B26="",F26=""),0,(B26-F26)*$B$10))</f>
        <v/>
      </c>
      <c r="G41" s="14">
        <f>IF(G21="","",IF(OR(B26="",G26=""),0,(B26-G26)*$B$10))</f>
        <v/>
      </c>
    </row>
    <row r="42" ht="26" customHeight="1">
      <c r="A42" s="3" t="inlineStr">
        <is>
          <t>Car spaces</t>
        </is>
      </c>
      <c r="C42" s="14">
        <f>IF(C21="","",IF(OR(B27="",C27=""),0,(B27-C27)*$B$11))</f>
        <v/>
      </c>
      <c r="D42" s="14">
        <f>IF(D21="","",IF(OR(B27="",D27=""),0,(B27-D27)*$B$11))</f>
        <v/>
      </c>
      <c r="E42" s="14">
        <f>IF(E21="","",IF(OR(B27="",E27=""),0,(B27-E27)*$B$11))</f>
        <v/>
      </c>
      <c r="F42" s="14">
        <f>IF(F21="","",IF(OR(B27="",F27=""),0,(B27-F27)*$B$11))</f>
        <v/>
      </c>
      <c r="G42" s="14">
        <f>IF(G21="","",IF(OR(B27="",G27=""),0,(B27-G27)*$B$11))</f>
        <v/>
      </c>
    </row>
    <row r="43" ht="26" customHeight="1">
      <c r="A43" s="3" t="inlineStr">
        <is>
          <t>Condition</t>
        </is>
      </c>
      <c r="C43" s="14">
        <f>IF(C21="","",IF(OR(B31="",C31=""),0,(B31-C31)*$B$12))</f>
        <v/>
      </c>
      <c r="D43" s="14">
        <f>IF(D21="","",IF(OR(B31="",D31=""),0,(B31-D31)*$B$12))</f>
        <v/>
      </c>
      <c r="E43" s="14">
        <f>IF(E21="","",IF(OR(B31="",E31=""),0,(B31-E31)*$B$12))</f>
        <v/>
      </c>
      <c r="F43" s="14">
        <f>IF(F21="","",IF(OR(B31="",F31=""),0,(B31-F31)*$B$12))</f>
        <v/>
      </c>
      <c r="G43" s="14">
        <f>IF(G21="","",IF(OR(B31="",G31=""),0,(B31-G31)*$B$12))</f>
        <v/>
      </c>
    </row>
    <row r="44" ht="26" customHeight="1">
      <c r="A44" s="3" t="inlineStr">
        <is>
          <t>Other adjustment ($)</t>
        </is>
      </c>
      <c r="C44" s="22" t="n">
        <v>0</v>
      </c>
      <c r="D44" s="22" t="n">
        <v>0</v>
      </c>
      <c r="E44" s="22" t="n">
        <v>0</v>
      </c>
      <c r="F44" s="22" t="n">
        <v>0</v>
      </c>
      <c r="G44" s="22" t="n">
        <v>0</v>
      </c>
      <c r="H44" s="12" t="inlineStr">
        <is>
          <t>Use only for a clear feature not already captured above, such as a pool, major view premium, busy road or flood impact. Explain it in the notes.</t>
        </is>
      </c>
    </row>
    <row r="45" ht="26" customHeight="1">
      <c r="A45" s="3" t="inlineStr">
        <is>
          <t>Total adjustment</t>
        </is>
      </c>
      <c r="C45" s="14">
        <f>IF(C21="","",SUM(C37:C44))</f>
        <v/>
      </c>
      <c r="D45" s="14">
        <f>IF(D21="","",SUM(D37:D44))</f>
        <v/>
      </c>
      <c r="E45" s="14">
        <f>IF(E21="","",SUM(E37:E44))</f>
        <v/>
      </c>
      <c r="F45" s="14">
        <f>IF(F21="","",SUM(F37:F44))</f>
        <v/>
      </c>
      <c r="G45" s="14">
        <f>IF(G21="","",SUM(G37:G44))</f>
        <v/>
      </c>
    </row>
    <row r="46" ht="26" customHeight="1">
      <c r="A46" s="3" t="inlineStr">
        <is>
          <t>Total adjustment as % of sale price</t>
        </is>
      </c>
      <c r="C46" s="16">
        <f>IF(C21="","",ABS(C45)/C21)</f>
        <v/>
      </c>
      <c r="D46" s="16">
        <f>IF(D21="","",ABS(D45)/D21)</f>
        <v/>
      </c>
      <c r="E46" s="16">
        <f>IF(E21="","",ABS(E45)/E21)</f>
        <v/>
      </c>
      <c r="F46" s="16">
        <f>IF(F21="","",ABS(F45)/F21)</f>
        <v/>
      </c>
      <c r="G46" s="16">
        <f>IF(G21="","",ABS(G45)/G21)</f>
        <v/>
      </c>
      <c r="H46" s="12" t="inlineStr">
        <is>
          <t>Large adjustments are a warning that a sale may not be very comparable. There is no universal percentage cutoff.</t>
        </is>
      </c>
    </row>
    <row r="47" ht="26" customHeight="1">
      <c r="A47" s="3" t="inlineStr">
        <is>
          <t>Adjusted sale price</t>
        </is>
      </c>
      <c r="C47" s="15">
        <f>IF(C21="","",C21+C45)</f>
        <v/>
      </c>
      <c r="D47" s="15">
        <f>IF(D21="","",D21+D45)</f>
        <v/>
      </c>
      <c r="E47" s="15">
        <f>IF(E21="","",E21+E45)</f>
        <v/>
      </c>
      <c r="F47" s="15">
        <f>IF(F21="","",F21+F45)</f>
        <v/>
      </c>
      <c r="G47" s="15">
        <f>IF(G21="","",G21+G45)</f>
        <v/>
      </c>
    </row>
    <row r="48" ht="26" customHeight="1">
      <c r="A48" s="3" t="inlineStr">
        <is>
          <t>How comparable is it?</t>
        </is>
      </c>
      <c r="C48" s="25">
        <f>IF('Simple Check'!B26="","",'Simple Check'!B26)</f>
        <v/>
      </c>
      <c r="D48" s="25">
        <f>IF('Simple Check'!C26="","",'Simple Check'!C26)</f>
        <v/>
      </c>
      <c r="E48" s="25">
        <f>IF('Simple Check'!D26="","",'Simple Check'!D26)</f>
        <v/>
      </c>
      <c r="F48" s="25">
        <f>IF('Simple Check'!E26="","",'Simple Check'!E26)</f>
        <v/>
      </c>
      <c r="G48" s="25">
        <f>IF('Simple Check'!F26="","",'Simple Check'!F26)</f>
        <v/>
      </c>
      <c r="H48" s="12" t="inlineStr">
        <is>
          <t>Good = very similar. Fair = useful with some differences. Weak = supporting evidence only.</t>
        </is>
      </c>
    </row>
    <row r="49" hidden="1">
      <c r="A49" s="3" t="inlineStr">
        <is>
          <t>Weight (automatic)</t>
        </is>
      </c>
      <c r="C49" s="3">
        <f>IF(C21="","",IF(C48="Good",3,IF(C48="Fair",2,IF(C48="Weak",1,""))))</f>
        <v/>
      </c>
      <c r="D49" s="3">
        <f>IF(D21="","",IF(D48="Good",3,IF(D48="Fair",2,IF(D48="Weak",1,""))))</f>
        <v/>
      </c>
      <c r="E49" s="3">
        <f>IF(E21="","",IF(E48="Good",3,IF(E48="Fair",2,IF(E48="Weak",1,""))))</f>
        <v/>
      </c>
      <c r="F49" s="3">
        <f>IF(F21="","",IF(F48="Good",3,IF(F48="Fair",2,IF(F48="Weak",1,""))))</f>
        <v/>
      </c>
      <c r="G49" s="3">
        <f>IF(G21="","",IF(G48="Good",3,IF(G48="Fair",2,IF(G48="Weak",1,""))))</f>
        <v/>
      </c>
    </row>
    <row r="51" ht="22" customHeight="1">
      <c r="A51" s="1" t="inlineStr">
        <is>
          <t>4. Adjusted evidence</t>
        </is>
      </c>
    </row>
    <row r="52">
      <c r="A52" s="3" t="inlineStr">
        <is>
          <t>Comparable sales used</t>
        </is>
      </c>
      <c r="B52" s="3">
        <f>COUNT(C47:G47)</f>
        <v/>
      </c>
    </row>
    <row r="53">
      <c r="A53" s="3" t="inlineStr">
        <is>
          <t>Lowest adjusted price</t>
        </is>
      </c>
      <c r="B53" s="14">
        <f>IF(B52=0,"",MIN(C47:G47))</f>
        <v/>
      </c>
    </row>
    <row r="54">
      <c r="A54" s="3" t="inlineStr">
        <is>
          <t>Highest adjusted price</t>
        </is>
      </c>
      <c r="B54" s="14">
        <f>IF(B52=0,"",MAX(C47:G47))</f>
        <v/>
      </c>
    </row>
    <row r="55">
      <c r="A55" s="3" t="inlineStr">
        <is>
          <t>Simple average</t>
        </is>
      </c>
      <c r="B55" s="14">
        <f>IF(B52=0,"",AVERAGE(C47:G47))</f>
        <v/>
      </c>
    </row>
    <row r="56">
      <c r="A56" s="3" t="inlineStr">
        <is>
          <t>Weighted central estimate</t>
        </is>
      </c>
      <c r="B56" s="15">
        <f>IF(SUM(C49:G49)=0,"",SUMPRODUCT(C47:G47,C49:G49)/SUM(C49:G49))</f>
        <v/>
      </c>
    </row>
    <row r="57">
      <c r="A57" s="3" t="inlineStr">
        <is>
          <t>Target asking / price guide</t>
        </is>
      </c>
      <c r="B57" s="14">
        <f>IF(B22="","",B22)</f>
        <v/>
      </c>
    </row>
    <row r="58">
      <c r="A58" s="3" t="inlineStr">
        <is>
          <t>Weighted estimate vs asking</t>
        </is>
      </c>
      <c r="B58" s="16">
        <f>IF(OR(B56="",B57=""),"",B56/B57-1)</f>
        <v/>
      </c>
    </row>
    <row r="60" ht="22" customHeight="1">
      <c r="A60" s="1" t="inlineStr">
        <is>
          <t>5. Your price limits</t>
        </is>
      </c>
    </row>
    <row r="61">
      <c r="A61" s="3" t="inlineStr">
        <is>
          <t>Preferred buying price ($)</t>
        </is>
      </c>
      <c r="B61" s="15">
        <f>IF('Simple Check'!B39="","",'Simple Check'!B39)</f>
        <v/>
      </c>
    </row>
    <row r="62">
      <c r="A62" s="3" t="inlineStr">
        <is>
          <t>Maximum / walk-away price ($)</t>
        </is>
      </c>
      <c r="B62" s="15">
        <f>IF('Simple Check'!B40="","",'Simple Check'!B40)</f>
        <v/>
      </c>
    </row>
    <row r="64">
      <c r="A64" s="17" t="inlineStr">
        <is>
          <t>Important</t>
        </is>
      </c>
    </row>
    <row r="65">
      <c r="A65" s="30" t="inlineStr">
        <is>
          <t>This workbook helps organise comparable-sales evidence. It is not a bank valuation, professional valuation, financial advice or a guarantee of what another buyer will pay.</t>
        </is>
      </c>
    </row>
    <row r="66"/>
  </sheetData>
  <mergeCells count="19">
    <mergeCell ref="C10:H10"/>
    <mergeCell ref="A64:B64"/>
    <mergeCell ref="A15:H15"/>
    <mergeCell ref="C9:H9"/>
    <mergeCell ref="A51:H51"/>
    <mergeCell ref="A60:H60"/>
    <mergeCell ref="A36:H36"/>
    <mergeCell ref="A1:H1"/>
    <mergeCell ref="C12:H12"/>
    <mergeCell ref="C11:H11"/>
    <mergeCell ref="C8:H8"/>
    <mergeCell ref="C7:H7"/>
    <mergeCell ref="A2:H2"/>
    <mergeCell ref="A4:H4"/>
    <mergeCell ref="C6:H6"/>
    <mergeCell ref="A35:H35"/>
    <mergeCell ref="C5:H5"/>
    <mergeCell ref="A13:H13"/>
    <mergeCell ref="A65:H66"/>
  </mergeCells>
  <conditionalFormatting sqref="C46:G46">
    <cfRule type="cellIs" priority="1" operator="greaterThan" dxfId="2">
      <formula>0.15</formula>
    </cfRule>
  </conditionalFormatting>
  <dataValidations count="2">
    <dataValidation sqref="B19 C19 D19 E19 F19 G19" showDropDown="0" showInputMessage="0" showErrorMessage="0" allowBlank="1" type="list">
      <formula1>"House,Townhouse,Unit / Apartment"</formula1>
    </dataValidation>
    <dataValidation sqref="B28 C28 D28 E28 F28 G28" showDropDown="0" showInputMessage="0" showErrorMessage="0" allowBlank="1" type="list">
      <formula1>"Renovator,Original,Average,Updated,Renovated"</formula1>
    </dataValidation>
  </dataValidations>
  <pageMargins left="0.75" right="0.75" top="1" bottom="1" header="0.5" footer="0.5"/>
  <pageSetup orientation="landscape" fitToWidth="1"/>
</worksheet>
</file>

<file path=xl/worksheets/sheet3.xml><?xml version="1.0" encoding="utf-8"?>
<worksheet xmlns="http://schemas.openxmlformats.org/spreadsheetml/2006/main">
  <sheetPr>
    <outlinePr summaryBelow="1" summaryRight="1"/>
    <pageSetUpPr/>
  </sheetPr>
  <dimension ref="A1:D22"/>
  <sheetViews>
    <sheetView showGridLines="0" workbookViewId="0">
      <selection activeCell="A1" sqref="A1"/>
    </sheetView>
  </sheetViews>
  <sheetFormatPr baseColWidth="8" defaultRowHeight="15"/>
  <cols>
    <col width="4" customWidth="1" min="1" max="1"/>
    <col width="34" customWidth="1" min="2" max="2"/>
    <col width="78" customWidth="1" min="3" max="3"/>
    <col width="4" customWidth="1" min="4" max="4"/>
  </cols>
  <sheetData>
    <row r="1" ht="28" customHeight="1">
      <c r="A1" s="1" t="inlineStr">
        <is>
          <t>How to Use This Workbook</t>
        </is>
      </c>
    </row>
    <row r="2" ht="32" customHeight="1">
      <c r="A2" s="2" t="inlineStr">
        <is>
          <t>Start with Simple Check. Only use Detailed Analysis if you want to make more technical adjustments.</t>
        </is>
      </c>
    </row>
    <row r="4" ht="22" customHeight="1">
      <c r="A4" s="1" t="inlineStr">
        <is>
          <t>Simple Check - recommended for most buyers</t>
        </is>
      </c>
    </row>
    <row r="5" ht="36" customHeight="1">
      <c r="A5" s="31" t="inlineStr">
        <is>
          <t>1</t>
        </is>
      </c>
      <c r="B5" s="32" t="inlineStr">
        <is>
          <t>Enter the property</t>
        </is>
      </c>
      <c r="C5" s="2" t="inlineStr">
        <is>
          <t>Add the address, listing link, property type, asking price and basic property details.</t>
        </is>
      </c>
    </row>
    <row r="6" ht="36" customHeight="1">
      <c r="A6" s="31" t="inlineStr">
        <is>
          <t>2</t>
        </is>
      </c>
      <c r="B6" s="32" t="inlineStr">
        <is>
          <t>Find 3 to 5 settled sales</t>
        </is>
      </c>
      <c r="C6" s="2" t="inlineStr">
        <is>
          <t>Use sold results, not current listings. Try to stay in the same suburb or close by, use the same property type and focus on recent sales.</t>
        </is>
      </c>
    </row>
    <row r="7" ht="36" customHeight="1">
      <c r="A7" s="31" t="inlineStr">
        <is>
          <t>3</t>
        </is>
      </c>
      <c r="B7" s="32" t="inlineStr">
        <is>
          <t>Save the source links</t>
        </is>
      </c>
      <c r="C7" s="2" t="inlineStr">
        <is>
          <t>Paste the sold-property URL for every comparable so you can check the evidence again later.</t>
        </is>
      </c>
    </row>
    <row r="8" ht="36" customHeight="1">
      <c r="A8" s="31" t="inlineStr">
        <is>
          <t>4</t>
        </is>
      </c>
      <c r="B8" s="32" t="inlineStr">
        <is>
          <t>Rate each comparable</t>
        </is>
      </c>
      <c r="C8" s="2" t="inlineStr">
        <is>
          <t>Choose Good, Fair or Weak based on how similar it is to the target. The central estimate automatically gives more weight to better comparisons.</t>
        </is>
      </c>
    </row>
    <row r="9" ht="36" customHeight="1">
      <c r="A9" s="31" t="inlineStr">
        <is>
          <t>5</t>
        </is>
      </c>
      <c r="B9" s="32" t="inlineStr">
        <is>
          <t>Use online estimates only as a cross-check</t>
        </is>
      </c>
      <c r="C9" s="2" t="inlineStr">
        <is>
          <t>Domain, realestate.com.au and other automated estimates can be useful context, but they should not override strong recent sales evidence.</t>
        </is>
      </c>
    </row>
    <row r="10" ht="36" customHeight="1">
      <c r="A10" s="31" t="inlineStr">
        <is>
          <t>6</t>
        </is>
      </c>
      <c r="B10" s="32" t="inlineStr">
        <is>
          <t>Write down your limit</t>
        </is>
      </c>
      <c r="C10" s="2" t="inlineStr">
        <is>
          <t>Your maximum price is not the same as market value. It must also fit your finance approval, cash contribution, repayments and buying costs.</t>
        </is>
      </c>
    </row>
    <row r="12" ht="22" customHeight="1">
      <c r="A12" s="1" t="inlineStr">
        <is>
          <t>Detailed Analysis - optional</t>
        </is>
      </c>
    </row>
    <row r="13" ht="40" customHeight="1">
      <c r="B13" s="32" t="inlineStr">
        <is>
          <t>Use it when</t>
        </is>
      </c>
      <c r="C13" s="2" t="inlineStr">
        <is>
          <t>You have good comparable sales but meaningful differences need to be considered, such as land size, floor area, condition or market movement.</t>
        </is>
      </c>
    </row>
    <row r="14" ht="40" customHeight="1">
      <c r="B14" s="32" t="inlineStr">
        <is>
          <t>Start at zero</t>
        </is>
      </c>
      <c r="C14" s="2" t="inlineStr">
        <is>
          <t>Do not assume a dollar adjustment unless you have a reasonable local basis. Zero is safer than a confident guess.</t>
        </is>
      </c>
    </row>
    <row r="15" ht="40" customHeight="1">
      <c r="B15" s="32" t="inlineStr">
        <is>
          <t>Avoid double counting</t>
        </is>
      </c>
      <c r="C15" s="2" t="inlineStr">
        <is>
          <t>For example, a larger renovated house may already be captured by floor area and condition, so adding a large bedroom adjustment as well can overstate the difference.</t>
        </is>
      </c>
    </row>
    <row r="16" ht="40" customHeight="1">
      <c r="B16" s="32" t="inlineStr">
        <is>
          <t>Treat large adjustments as a warning</t>
        </is>
      </c>
      <c r="C16" s="2" t="inlineStr">
        <is>
          <t>If a comparable needs substantial adjustments to resemble the target, it may simply be the wrong comparable. There is no universal percentage rule.</t>
        </is>
      </c>
    </row>
    <row r="18" ht="22" customHeight="1">
      <c r="A18" s="1" t="inlineStr">
        <is>
          <t>A few important reminders</t>
        </is>
      </c>
    </row>
    <row r="19" ht="30" customHeight="1">
      <c r="B19" s="33" t="inlineStr">
        <is>
          <t>•</t>
        </is>
      </c>
      <c r="C19" s="34" t="inlineStr">
        <is>
          <t>Comparable sales are strongest when they are recent, close by and genuinely similar.</t>
        </is>
      </c>
    </row>
    <row r="20" ht="30" customHeight="1">
      <c r="B20" s="33" t="inlineStr">
        <is>
          <t>•</t>
        </is>
      </c>
      <c r="C20" s="34" t="inlineStr">
        <is>
          <t>A bank valuation is about the lender’s security. This workbook is simply a buyer research tool.</t>
        </is>
      </c>
    </row>
    <row r="21" ht="30" customHeight="1">
      <c r="B21" s="33" t="inlineStr">
        <is>
          <t>•</t>
        </is>
      </c>
      <c r="C21" s="34" t="inlineStr">
        <is>
          <t>Remember stamp duty, legal costs, inspections and other buying costs when setting your maximum price.</t>
        </is>
      </c>
    </row>
    <row r="22" ht="30" customHeight="1">
      <c r="B22" s="33" t="inlineStr">
        <is>
          <t>•</t>
        </is>
      </c>
      <c r="C22" s="34" t="inlineStr">
        <is>
          <t>This workbook is general information only. It is not a professional property valuation or financial advice.</t>
        </is>
      </c>
    </row>
  </sheetData>
  <mergeCells count="5">
    <mergeCell ref="A1:D1"/>
    <mergeCell ref="A18:D18"/>
    <mergeCell ref="A12:D12"/>
    <mergeCell ref="A4:D4"/>
    <mergeCell ref="A2:D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OpenAI</dc:creator>
  <dc:title xmlns:dc="http://purl.org/dc/elements/1.1/">Client Comparable Sales Worksheet</dc:title>
  <dc:description xmlns:dc="http://purl.org/dc/elements/1.1/">De-identified client worksheet for organising comparable property sales.</dc:description>
  <dc:subject xmlns:dc="http://purl.org/dc/elements/1.1/">Property comparable sales research tool</dc:subject>
  <dcterms:created xmlns:dcterms="http://purl.org/dc/terms/" xmlns:xsi="http://www.w3.org/2001/XMLSchema-instance" xsi:type="dcterms:W3CDTF">2026-08-25T02:53:57Z</dcterms:created>
  <dcterms:modified xmlns:dcterms="http://purl.org/dc/terms/" xmlns:xsi="http://www.w3.org/2001/XMLSchema-instance" xsi:type="dcterms:W3CDTF">2026-08-25T02:56:12Z</dcterms:modified>
  <cp:lastModifiedBy>OpenAI</cp:lastModifiedBy>
  <cp:keywords>property, comparable sales, buyer research</cp:keywords>
</cp:coreProperties>
</file>